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CAEP Files\"/>
    </mc:Choice>
  </mc:AlternateContent>
  <xr:revisionPtr revIDLastSave="0" documentId="13_ncr:1_{38B0CC62-EC35-4673-B54D-9303C47CC964}" xr6:coauthVersionLast="36" xr6:coauthVersionMax="36" xr10:uidLastSave="{00000000-0000-0000-0000-000000000000}"/>
  <bookViews>
    <workbookView xWindow="0" yWindow="0" windowWidth="19455" windowHeight="6480" xr2:uid="{00000000-000D-0000-FFFF-FFFF00000000}"/>
  </bookViews>
  <sheets>
    <sheet name="COE18-2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I24" i="1"/>
  <c r="I25" i="1"/>
  <c r="F25" i="1"/>
  <c r="I26" i="1"/>
  <c r="I27" i="1"/>
  <c r="I28" i="1"/>
  <c r="I29" i="1"/>
  <c r="F29" i="1"/>
  <c r="I30" i="1"/>
  <c r="D30" i="1"/>
  <c r="I31" i="1"/>
  <c r="F31" i="1"/>
  <c r="I32" i="1"/>
  <c r="I33" i="1"/>
  <c r="F33" i="1"/>
  <c r="I34" i="1"/>
  <c r="I35" i="1"/>
  <c r="I36" i="1"/>
  <c r="I37" i="1"/>
  <c r="H37" i="1"/>
  <c r="I38" i="1"/>
  <c r="I39" i="1"/>
  <c r="H39" i="1"/>
  <c r="I40" i="1"/>
  <c r="I41" i="1"/>
  <c r="H41" i="1"/>
  <c r="I42" i="1"/>
  <c r="I43" i="1"/>
  <c r="I44" i="1"/>
  <c r="I45" i="1"/>
  <c r="H45" i="1"/>
  <c r="I46" i="1"/>
  <c r="I47" i="1"/>
  <c r="H47" i="1"/>
  <c r="I48" i="1"/>
  <c r="I49" i="1"/>
  <c r="F49" i="1"/>
  <c r="I50" i="1"/>
  <c r="I51" i="1"/>
  <c r="I52" i="1"/>
  <c r="H24" i="1"/>
  <c r="D24" i="1"/>
  <c r="D26" i="1"/>
  <c r="D27" i="1"/>
  <c r="D28" i="1"/>
  <c r="D31" i="1"/>
  <c r="D32" i="1"/>
  <c r="D34" i="1"/>
  <c r="D35" i="1"/>
  <c r="D36" i="1"/>
  <c r="D37" i="1"/>
  <c r="D38" i="1"/>
  <c r="D39" i="1"/>
  <c r="D40" i="1"/>
  <c r="D42" i="1"/>
  <c r="D43" i="1"/>
  <c r="D44" i="1"/>
  <c r="D45" i="1"/>
  <c r="D46" i="1"/>
  <c r="D47" i="1"/>
  <c r="D48" i="1"/>
  <c r="D50" i="1"/>
  <c r="D51" i="1"/>
  <c r="D52" i="1"/>
  <c r="F24" i="1"/>
  <c r="F26" i="1"/>
  <c r="F27" i="1"/>
  <c r="F28" i="1"/>
  <c r="F30" i="1"/>
  <c r="F32" i="1"/>
  <c r="F34" i="1"/>
  <c r="F35" i="1"/>
  <c r="F36" i="1"/>
  <c r="F37" i="1"/>
  <c r="F38" i="1"/>
  <c r="F39" i="1"/>
  <c r="F40" i="1"/>
  <c r="F42" i="1"/>
  <c r="F43" i="1"/>
  <c r="F44" i="1"/>
  <c r="F45" i="1"/>
  <c r="F46" i="1"/>
  <c r="F47" i="1"/>
  <c r="F48" i="1"/>
  <c r="F50" i="1"/>
  <c r="F51" i="1"/>
  <c r="F52" i="1"/>
  <c r="H26" i="1"/>
  <c r="H27" i="1"/>
  <c r="H28" i="1"/>
  <c r="H30" i="1"/>
  <c r="H32" i="1"/>
  <c r="H34" i="1"/>
  <c r="H35" i="1"/>
  <c r="H36" i="1"/>
  <c r="H38" i="1"/>
  <c r="H40" i="1"/>
  <c r="H42" i="1"/>
  <c r="H43" i="1"/>
  <c r="H44" i="1"/>
  <c r="H46" i="1"/>
  <c r="H48" i="1"/>
  <c r="H50" i="1"/>
  <c r="H51" i="1"/>
  <c r="H52" i="1"/>
  <c r="H23" i="1"/>
  <c r="F23" i="1"/>
  <c r="D23" i="1"/>
  <c r="I23" i="1"/>
  <c r="H33" i="1"/>
  <c r="H25" i="1"/>
  <c r="D49" i="1"/>
  <c r="D41" i="1"/>
  <c r="D33" i="1"/>
  <c r="D25" i="1"/>
  <c r="H31" i="1"/>
  <c r="H49" i="1"/>
  <c r="H29" i="1"/>
  <c r="F41" i="1"/>
  <c r="D29" i="1"/>
</calcChain>
</file>

<file path=xl/sharedStrings.xml><?xml version="1.0" encoding="utf-8"?>
<sst xmlns="http://schemas.openxmlformats.org/spreadsheetml/2006/main" count="108" uniqueCount="66">
  <si>
    <t>Report Name:</t>
  </si>
  <si>
    <t>COE Internship 19-20 Data</t>
  </si>
  <si>
    <t>Description:</t>
  </si>
  <si>
    <t>No Description</t>
  </si>
  <si>
    <t>Report Creator:</t>
  </si>
  <si>
    <t>aumadmin</t>
  </si>
  <si>
    <t>Report Location:</t>
  </si>
  <si>
    <t>livetext/auburn_university_montgomery/COE Unit Reports/COE Rubric Reports/COE Internship 19-20 Data.xanalyzer</t>
  </si>
  <si>
    <t>Created on:</t>
  </si>
  <si>
    <t>Dec 6, 2021 8:32:12 PM</t>
  </si>
  <si>
    <t>Cube:</t>
  </si>
  <si>
    <t>Element Assessments</t>
  </si>
  <si>
    <t>Date Exported:</t>
  </si>
  <si>
    <t>Filters Used:</t>
  </si>
  <si>
    <t>College includes College of Education</t>
  </si>
  <si>
    <t>Rubric Title includes AUM Common Internship Classroom Management Cluster (3), AUM Common Internship Dispositions Cluster (B), AUM Common Internship Instruction Cluster (2), AUM Common Internship Planning Cluster (1) and AUM Common Internship Professionalism Cluster (4)</t>
  </si>
  <si>
    <t>Term Name includes Fall 2018, Fall 2019, Fall 2020, Spring 2019, Spring 2020, Spring 2021, Summer 2019, Summer 2020 and Summer 2021</t>
  </si>
  <si>
    <t>Course Code includes ECEL 4924, ECEL 6924, ECHE 4914, ECHE 4924, ECHE 6914, ESPE 4924, ESPE 6924, PHED 4924, PHED 6924, SCED 4924 and SCED 6924</t>
  </si>
  <si>
    <t>Level Label excludes not assessed</t>
  </si>
  <si>
    <t/>
  </si>
  <si>
    <t>Level Label</t>
  </si>
  <si>
    <t>Developing Beginning Teacher</t>
  </si>
  <si>
    <t>Competent Beginning Teacher (Target)</t>
  </si>
  <si>
    <t>Model Beginning Teacher</t>
  </si>
  <si>
    <t>N=</t>
  </si>
  <si>
    <t>Mean</t>
  </si>
  <si>
    <t>Rubric Title</t>
  </si>
  <si>
    <t>Element Label</t>
  </si>
  <si>
    <t>Student Count</t>
  </si>
  <si>
    <t>Average Percentage</t>
  </si>
  <si>
    <t>Average Score</t>
  </si>
  <si>
    <t>AUM Common Internship Classroom Management Cluster (3)</t>
  </si>
  <si>
    <t>Classroom Management Cluster (3.1): Promotes positive, collaborative peer interactions.</t>
  </si>
  <si>
    <t>Classroom Management Cluster (3.2): Creates and maintains a positive, proactive, engaging, safe, and inclusive classroom environment conducive for learning.</t>
  </si>
  <si>
    <t>Classroom Management Cluster (3.3): Implements effective rules, procedures, and routines, and there is a clear indication of a classroom management system that promotes respect and responsibility.</t>
  </si>
  <si>
    <t>Classroom Management Cluster (3.4):  Provides smooth transitions between activities, maximizes instructional time, and implements introductions and closures in the lessons.</t>
  </si>
  <si>
    <t>AUM Common Internship Dispositions Cluster (B)</t>
  </si>
  <si>
    <t>Dispositions Cluster (1.1): Preparedness</t>
  </si>
  <si>
    <t>Dispositions Cluster (1.2): All students can learn</t>
  </si>
  <si>
    <t>Dispositions Cluster (1.3): Maturity</t>
  </si>
  <si>
    <t>Dispositions Cluster (1.4): Collaboration</t>
  </si>
  <si>
    <t>Dispositions Cluster (1.5): Reflective</t>
  </si>
  <si>
    <t>AUM Common Internship Instruction Cluster (2)</t>
  </si>
  <si>
    <t>Instruction Cluster (2.1): Demonstrates a deep knowledge of content and implements effective instruction for students using appropriate CCRS, including opportunities for students to practice content-specific academic language/vocabulary.</t>
  </si>
  <si>
    <t>Instruction Cluster (2.2): Provides learning experiences that allow students to form connections between the specific subject area and other disciplines (e.g., how and why these connections are important).</t>
  </si>
  <si>
    <t>Instructional Cluster (2.3):  Assists students in connecting subject matter to prior learning and everyday life.</t>
  </si>
  <si>
    <t>Instruction Cluster (2.4): Uses instructional judgment and flexibility in the implementation and adaptation of the lesson based on student responses.</t>
  </si>
  <si>
    <t>Instruction Cluster (2.5):  Uses a variety of instructional strategies, including, demonstrations and direct and indirect instruction to actively engage all students.</t>
  </si>
  <si>
    <t>Instruction Cluster (2.6)  Integrates technology media into instructional activities and actively engages students in the use of this technology.</t>
  </si>
  <si>
    <t>Instruction Cluster (2.7):  Utilizes open-ended, probing questions to expand student learning and encourage students to engage in critical thinking and problem solving.</t>
  </si>
  <si>
    <t>Instruction Cluster (2.8): Ethically uses a variety of assessments to demonstrate and check for student learning and to modify instruction to provide feedback to students (e.g., unbiased assessments to accommodate needs of diverse learners). Involves students in monitoring their progress.</t>
  </si>
  <si>
    <t>AUM Common Internship Planning Cluster (1)</t>
  </si>
  <si>
    <t>Planning Cluster (1.1): Develops learning objectives which are appropriate for the subject and grade level, and are connected appropriately to the College and Career Ready Standards (CCRS); and are measurable and identify criteria for mastery.</t>
  </si>
  <si>
    <t>Planning Cluster (1.2): Plans appropriate and logically sequenced instructional strategies.</t>
  </si>
  <si>
    <t>Planning Cluster (1.3): Plans for adaptations to accommodate for differences in individual needs, abilities and interests. Is able to provide a rationale for adaptations, and lesson plans reflect high student expectations.</t>
  </si>
  <si>
    <t>Planning Cluster (1.4): Plans for appropriate formative and summative assessment(s) that allow students to show mastery of the lesson’s central focus and learning objectives (e.g., opportunities for students to summarize or share what they learned). Plans for maintaining a record of student performance.</t>
  </si>
  <si>
    <t>Planning Cluster (1.5): Plans lessons that demonstrate a respect and understanding for cultural and linguistic diversity, including strategies that facilitate second language acquisition when appropriate.</t>
  </si>
  <si>
    <t>AUM Common Internship Professionalism Cluster (4)</t>
  </si>
  <si>
    <t>Professionalism Cluster (4.1): Creates a positive rapport with students, parents, colleagues, administrators, and supervisors.</t>
  </si>
  <si>
    <t>Professionalism Cluster (4.2): Engages in collaborative activities with students, parents, supervisors, and colleagues.</t>
  </si>
  <si>
    <t>Professionalism Cluster (4.3):  Maintains an appropriate level of professional ethics in terms of personal conduct, academic integrity, emotional maturity, and legal mandates/school policy (e.g., IEP/Section 504 accommodations).</t>
  </si>
  <si>
    <t>Professionalism Cluster (4.4):  Reflects on teaching by identifying opportunities to modify instruction or implement changes based on reflections.</t>
  </si>
  <si>
    <t>Professionalism Cluster (4.5):  Communicates in ways that demonstrate sensitivity to all students by using non-biased strategies and methods during instruction.</t>
  </si>
  <si>
    <t>Professionalism Cluster (4.6): Is receptive to constructive criticism from mentor teacher, supervisor, and administrators and incorporates feedback.</t>
  </si>
  <si>
    <t>Professionalism Cluster (4.7):  Presents self in a professional manner in terms of appearance, attitude, attire, conduct, preparation/ organization of materials, and is a role model for students.</t>
  </si>
  <si>
    <t>Professionalism Cluster (4.8):  Demonstrates acceptable oral, written, and nonverbal communication consistent with the expectations of a college graduate across a variety of communication modes such as phone, computer, and social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</si>
</sst>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Calibri"/>
      <family val="2"/>
      <scheme val="minor"/>
    </font>
    <font>
      <sz val="8"/>
      <name val="Verdana"/>
      <family val="2"/>
    </font>
    <font>
      <b/>
      <sz val="8"/>
      <name val="Verdana"/>
      <family val="2"/>
    </font>
    <font>
      <b/>
      <sz val="10"/>
      <name val="Verdana"/>
      <family val="2"/>
    </font>
    <font>
      <sz val="10"/>
      <name val="Verdana"/>
      <family val="2"/>
    </font>
    <font>
      <b/>
      <sz val="10"/>
      <name val="Verdana"/>
      <family val="2"/>
    </font>
  </fonts>
  <fills count="7">
    <fill>
      <patternFill patternType="none"/>
    </fill>
    <fill>
      <patternFill patternType="gray125"/>
    </fill>
    <fill>
      <patternFill patternType="solid">
        <fgColor rgb="FFFCE52D"/>
      </patternFill>
    </fill>
    <fill>
      <patternFill patternType="solid">
        <fgColor rgb="FFBCE9F9"/>
      </patternFill>
    </fill>
    <fill>
      <patternFill patternType="solid">
        <fgColor rgb="FFF5F5F5"/>
      </patternFill>
    </fill>
    <fill>
      <patternFill patternType="solid">
        <fgColor indexed="9"/>
      </patternFill>
    </fill>
    <fill>
      <patternFill patternType="none">
        <fgColor indexed="9"/>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s>
  <cellStyleXfs count="1">
    <xf numFmtId="0" fontId="0" fillId="0" borderId="0"/>
  </cellStyleXfs>
  <cellXfs count="16">
    <xf numFmtId="0" fontId="0" fillId="0" borderId="0" xfId="0"/>
    <xf numFmtId="0" fontId="4" fillId="2" borderId="1" xfId="0" applyFont="1" applyFill="1" applyBorder="1" applyAlignment="1">
      <alignment horizontal="left" vertical="top" wrapText="1"/>
    </xf>
    <xf numFmtId="0" fontId="2" fillId="6" borderId="0" xfId="0" applyFont="1" applyFill="1" applyAlignment="1">
      <alignment horizontal="left"/>
    </xf>
    <xf numFmtId="0" fontId="1" fillId="6" borderId="0" xfId="0" applyFont="1" applyFill="1" applyAlignment="1">
      <alignment horizontal="left"/>
    </xf>
    <xf numFmtId="0" fontId="3" fillId="6" borderId="0" xfId="0" applyFont="1" applyFill="1" applyAlignment="1">
      <alignment horizontal="left"/>
    </xf>
    <xf numFmtId="0" fontId="0" fillId="0" borderId="0" xfId="0" applyAlignment="1">
      <alignment horizontal="center"/>
    </xf>
    <xf numFmtId="0" fontId="4" fillId="4" borderId="3" xfId="0" applyFont="1" applyFill="1" applyBorder="1" applyAlignment="1">
      <alignment horizontal="left" vertical="center"/>
    </xf>
    <xf numFmtId="0" fontId="4" fillId="3" borderId="4" xfId="0" applyFont="1" applyFill="1" applyBorder="1" applyAlignment="1">
      <alignment horizontal="center" vertical="top" wrapText="1"/>
    </xf>
    <xf numFmtId="3" fontId="4" fillId="5" borderId="2"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xf>
    <xf numFmtId="4" fontId="4" fillId="5" borderId="2" xfId="0" applyNumberFormat="1" applyFont="1" applyFill="1" applyBorder="1" applyAlignment="1">
      <alignment horizontal="center" vertical="center"/>
    </xf>
    <xf numFmtId="0" fontId="5" fillId="3" borderId="4" xfId="0" applyFont="1" applyFill="1" applyBorder="1" applyAlignment="1">
      <alignment horizontal="center" vertical="top" wrapText="1"/>
    </xf>
    <xf numFmtId="0" fontId="4" fillId="4" borderId="1" xfId="0" applyFont="1" applyFill="1" applyBorder="1" applyAlignment="1">
      <alignment horizontal="left" vertical="center"/>
    </xf>
    <xf numFmtId="0" fontId="0" fillId="0" borderId="0" xfId="0" applyAlignment="1"/>
    <xf numFmtId="0" fontId="4" fillId="2" borderId="1" xfId="0" applyFont="1" applyFill="1" applyBorder="1" applyAlignment="1">
      <alignment horizontal="left" vertical="top" wrapText="1"/>
    </xf>
    <xf numFmtId="0" fontId="4" fillId="4"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53"/>
  <sheetViews>
    <sheetView showGridLines="0" tabSelected="1" workbookViewId="0">
      <selection activeCell="C58" sqref="C58"/>
    </sheetView>
  </sheetViews>
  <sheetFormatPr defaultRowHeight="15" x14ac:dyDescent="0.25"/>
  <cols>
    <col min="1" max="1" width="39.7109375" customWidth="1"/>
    <col min="2" max="2" width="97.85546875" customWidth="1"/>
    <col min="3" max="10" width="23.42578125" customWidth="1"/>
  </cols>
  <sheetData>
    <row r="3" spans="1:2" x14ac:dyDescent="0.25">
      <c r="A3" s="2" t="s">
        <v>0</v>
      </c>
      <c r="B3" s="3" t="s">
        <v>1</v>
      </c>
    </row>
    <row r="4" spans="1:2" x14ac:dyDescent="0.25">
      <c r="A4" s="2" t="s">
        <v>2</v>
      </c>
      <c r="B4" s="3" t="s">
        <v>3</v>
      </c>
    </row>
    <row r="5" spans="1:2" x14ac:dyDescent="0.25">
      <c r="A5" s="2" t="s">
        <v>4</v>
      </c>
      <c r="B5" s="3" t="s">
        <v>5</v>
      </c>
    </row>
    <row r="6" spans="1:2" x14ac:dyDescent="0.25">
      <c r="A6" s="2" t="s">
        <v>6</v>
      </c>
      <c r="B6" s="3" t="s">
        <v>7</v>
      </c>
    </row>
    <row r="7" spans="1:2" x14ac:dyDescent="0.25">
      <c r="A7" s="2" t="s">
        <v>8</v>
      </c>
      <c r="B7" s="3" t="s">
        <v>9</v>
      </c>
    </row>
    <row r="8" spans="1:2" x14ac:dyDescent="0.25">
      <c r="A8" s="2" t="s">
        <v>10</v>
      </c>
      <c r="B8" s="3" t="s">
        <v>11</v>
      </c>
    </row>
    <row r="9" spans="1:2" x14ac:dyDescent="0.25">
      <c r="A9" s="2" t="s">
        <v>12</v>
      </c>
      <c r="B9" s="3" t="s">
        <v>9</v>
      </c>
    </row>
    <row r="10" spans="1:2" x14ac:dyDescent="0.25">
      <c r="A10" s="2" t="s">
        <v>13</v>
      </c>
      <c r="B10" s="3" t="s">
        <v>14</v>
      </c>
    </row>
    <row r="11" spans="1:2" x14ac:dyDescent="0.25">
      <c r="B11" s="3" t="s">
        <v>15</v>
      </c>
    </row>
    <row r="12" spans="1:2" x14ac:dyDescent="0.25">
      <c r="B12" s="3" t="s">
        <v>16</v>
      </c>
    </row>
    <row r="13" spans="1:2" x14ac:dyDescent="0.25">
      <c r="B13" s="3" t="s">
        <v>17</v>
      </c>
    </row>
    <row r="14" spans="1:2" x14ac:dyDescent="0.25">
      <c r="B14" s="3" t="s">
        <v>18</v>
      </c>
    </row>
    <row r="16" spans="1:2" x14ac:dyDescent="0.25">
      <c r="A16" s="4" t="s">
        <v>19</v>
      </c>
    </row>
    <row r="20" spans="1:10" x14ac:dyDescent="0.25">
      <c r="A20" s="13" t="s">
        <v>19</v>
      </c>
      <c r="B20" s="13"/>
      <c r="C20" s="14" t="s">
        <v>20</v>
      </c>
      <c r="D20" s="14" t="s">
        <v>19</v>
      </c>
      <c r="E20" s="14" t="s">
        <v>19</v>
      </c>
      <c r="F20" s="14" t="s">
        <v>19</v>
      </c>
      <c r="G20" s="14" t="s">
        <v>19</v>
      </c>
      <c r="H20" s="14" t="s">
        <v>19</v>
      </c>
      <c r="I20" s="14" t="s">
        <v>19</v>
      </c>
      <c r="J20" s="14" t="s">
        <v>19</v>
      </c>
    </row>
    <row r="21" spans="1:10" x14ac:dyDescent="0.25">
      <c r="A21" s="13"/>
      <c r="B21" s="13"/>
      <c r="C21" s="15" t="s">
        <v>21</v>
      </c>
      <c r="D21" s="15" t="s">
        <v>19</v>
      </c>
      <c r="E21" s="15" t="s">
        <v>22</v>
      </c>
      <c r="F21" s="15" t="s">
        <v>19</v>
      </c>
      <c r="G21" s="15" t="s">
        <v>23</v>
      </c>
      <c r="H21" s="15" t="s">
        <v>19</v>
      </c>
      <c r="I21" s="11" t="s">
        <v>24</v>
      </c>
      <c r="J21" s="11" t="s">
        <v>25</v>
      </c>
    </row>
    <row r="22" spans="1:10" x14ac:dyDescent="0.25">
      <c r="A22" s="1" t="s">
        <v>26</v>
      </c>
      <c r="B22" s="1" t="s">
        <v>27</v>
      </c>
      <c r="C22" s="7" t="s">
        <v>28</v>
      </c>
      <c r="D22" s="7" t="s">
        <v>29</v>
      </c>
      <c r="E22" s="7" t="s">
        <v>28</v>
      </c>
      <c r="F22" s="7" t="s">
        <v>29</v>
      </c>
      <c r="G22" s="7" t="s">
        <v>28</v>
      </c>
      <c r="H22" s="7" t="s">
        <v>29</v>
      </c>
      <c r="I22" s="7" t="s">
        <v>28</v>
      </c>
      <c r="J22" s="7" t="s">
        <v>30</v>
      </c>
    </row>
    <row r="23" spans="1:10" x14ac:dyDescent="0.25">
      <c r="A23" s="12" t="s">
        <v>31</v>
      </c>
      <c r="B23" s="6" t="s">
        <v>32</v>
      </c>
      <c r="C23" s="8">
        <v>1</v>
      </c>
      <c r="D23" s="9">
        <f>C23/I23</f>
        <v>5.0505050505050509E-3</v>
      </c>
      <c r="E23" s="8">
        <v>93</v>
      </c>
      <c r="F23" s="9">
        <f>E23/I23</f>
        <v>0.46969696969696972</v>
      </c>
      <c r="G23" s="8">
        <v>104</v>
      </c>
      <c r="H23" s="9">
        <f>G23/I23</f>
        <v>0.5252525252525253</v>
      </c>
      <c r="I23" s="8">
        <f>SUM(C23,E23,G23)</f>
        <v>198</v>
      </c>
      <c r="J23" s="10">
        <f>(((C23*1)+(E23*2)+G23*3))/I23</f>
        <v>2.5202020202020203</v>
      </c>
    </row>
    <row r="24" spans="1:10" x14ac:dyDescent="0.25">
      <c r="A24" s="12" t="s">
        <v>19</v>
      </c>
      <c r="B24" s="6" t="s">
        <v>33</v>
      </c>
      <c r="C24" s="8">
        <v>1</v>
      </c>
      <c r="D24" s="9">
        <f t="shared" ref="D24:D52" si="0">C24/I24</f>
        <v>5.0505050505050509E-3</v>
      </c>
      <c r="E24" s="8">
        <v>95</v>
      </c>
      <c r="F24" s="9">
        <f t="shared" ref="F24:F52" si="1">E24/I24</f>
        <v>0.47979797979797978</v>
      </c>
      <c r="G24" s="8">
        <v>102</v>
      </c>
      <c r="H24" s="9">
        <f>G24/I24</f>
        <v>0.51515151515151514</v>
      </c>
      <c r="I24" s="8">
        <f t="shared" ref="I24:I52" si="2">SUM(C24,E24,G24)</f>
        <v>198</v>
      </c>
      <c r="J24" s="10">
        <f t="shared" ref="J24:J52" si="3">(((C24*1)+(E24*2)+G24*3))/I24</f>
        <v>2.5101010101010099</v>
      </c>
    </row>
    <row r="25" spans="1:10" x14ac:dyDescent="0.25">
      <c r="A25" s="12" t="s">
        <v>19</v>
      </c>
      <c r="B25" s="6" t="s">
        <v>34</v>
      </c>
      <c r="C25" s="8">
        <v>1</v>
      </c>
      <c r="D25" s="9">
        <f t="shared" si="0"/>
        <v>5.076142131979695E-3</v>
      </c>
      <c r="E25" s="8">
        <v>96</v>
      </c>
      <c r="F25" s="9">
        <f t="shared" si="1"/>
        <v>0.48730964467005078</v>
      </c>
      <c r="G25" s="8">
        <v>100</v>
      </c>
      <c r="H25" s="9">
        <f t="shared" ref="H25:H52" si="4">G25/I25</f>
        <v>0.50761421319796951</v>
      </c>
      <c r="I25" s="8">
        <f t="shared" si="2"/>
        <v>197</v>
      </c>
      <c r="J25" s="10">
        <f t="shared" si="3"/>
        <v>2.5025380710659899</v>
      </c>
    </row>
    <row r="26" spans="1:10" x14ac:dyDescent="0.25">
      <c r="A26" s="12" t="s">
        <v>19</v>
      </c>
      <c r="B26" s="6" t="s">
        <v>35</v>
      </c>
      <c r="C26" s="8">
        <v>1</v>
      </c>
      <c r="D26" s="9">
        <f t="shared" si="0"/>
        <v>5.1282051282051282E-3</v>
      </c>
      <c r="E26" s="8">
        <v>95</v>
      </c>
      <c r="F26" s="9">
        <f t="shared" si="1"/>
        <v>0.48717948717948717</v>
      </c>
      <c r="G26" s="8">
        <v>99</v>
      </c>
      <c r="H26" s="9">
        <f t="shared" si="4"/>
        <v>0.50769230769230766</v>
      </c>
      <c r="I26" s="8">
        <f t="shared" si="2"/>
        <v>195</v>
      </c>
      <c r="J26" s="10">
        <f t="shared" si="3"/>
        <v>2.5025641025641026</v>
      </c>
    </row>
    <row r="27" spans="1:10" x14ac:dyDescent="0.25">
      <c r="A27" s="12" t="s">
        <v>36</v>
      </c>
      <c r="B27" s="6" t="s">
        <v>37</v>
      </c>
      <c r="C27" s="8">
        <v>6</v>
      </c>
      <c r="D27" s="9">
        <f t="shared" si="0"/>
        <v>2.9411764705882353E-2</v>
      </c>
      <c r="E27" s="8">
        <v>85</v>
      </c>
      <c r="F27" s="9">
        <f t="shared" si="1"/>
        <v>0.41666666666666669</v>
      </c>
      <c r="G27" s="8">
        <v>113</v>
      </c>
      <c r="H27" s="9">
        <f t="shared" si="4"/>
        <v>0.55392156862745101</v>
      </c>
      <c r="I27" s="8">
        <f t="shared" si="2"/>
        <v>204</v>
      </c>
      <c r="J27" s="10">
        <f t="shared" si="3"/>
        <v>2.5245098039215685</v>
      </c>
    </row>
    <row r="28" spans="1:10" x14ac:dyDescent="0.25">
      <c r="A28" s="12" t="s">
        <v>19</v>
      </c>
      <c r="B28" s="6" t="s">
        <v>38</v>
      </c>
      <c r="C28" s="8">
        <v>1</v>
      </c>
      <c r="D28" s="9">
        <f t="shared" si="0"/>
        <v>4.8543689320388345E-3</v>
      </c>
      <c r="E28" s="8">
        <v>74</v>
      </c>
      <c r="F28" s="9">
        <f t="shared" si="1"/>
        <v>0.35922330097087379</v>
      </c>
      <c r="G28" s="8">
        <v>131</v>
      </c>
      <c r="H28" s="9">
        <f t="shared" si="4"/>
        <v>0.63592233009708743</v>
      </c>
      <c r="I28" s="8">
        <f t="shared" si="2"/>
        <v>206</v>
      </c>
      <c r="J28" s="10">
        <f t="shared" si="3"/>
        <v>2.6310679611650487</v>
      </c>
    </row>
    <row r="29" spans="1:10" x14ac:dyDescent="0.25">
      <c r="A29" s="12" t="s">
        <v>19</v>
      </c>
      <c r="B29" s="6" t="s">
        <v>39</v>
      </c>
      <c r="C29" s="8">
        <v>1</v>
      </c>
      <c r="D29" s="9">
        <f t="shared" si="0"/>
        <v>4.8543689320388345E-3</v>
      </c>
      <c r="E29" s="8">
        <v>83</v>
      </c>
      <c r="F29" s="9">
        <f t="shared" si="1"/>
        <v>0.40291262135922329</v>
      </c>
      <c r="G29" s="8">
        <v>122</v>
      </c>
      <c r="H29" s="9">
        <f t="shared" si="4"/>
        <v>0.59223300970873782</v>
      </c>
      <c r="I29" s="8">
        <f t="shared" si="2"/>
        <v>206</v>
      </c>
      <c r="J29" s="10">
        <f t="shared" si="3"/>
        <v>2.587378640776699</v>
      </c>
    </row>
    <row r="30" spans="1:10" x14ac:dyDescent="0.25">
      <c r="A30" s="12" t="s">
        <v>19</v>
      </c>
      <c r="B30" s="6" t="s">
        <v>40</v>
      </c>
      <c r="C30" s="8">
        <v>3</v>
      </c>
      <c r="D30" s="9">
        <f t="shared" si="0"/>
        <v>1.4634146341463415E-2</v>
      </c>
      <c r="E30" s="8">
        <v>79</v>
      </c>
      <c r="F30" s="9">
        <f t="shared" si="1"/>
        <v>0.38536585365853659</v>
      </c>
      <c r="G30" s="8">
        <v>123</v>
      </c>
      <c r="H30" s="9">
        <f t="shared" si="4"/>
        <v>0.6</v>
      </c>
      <c r="I30" s="8">
        <f t="shared" si="2"/>
        <v>205</v>
      </c>
      <c r="J30" s="10">
        <f t="shared" si="3"/>
        <v>2.5853658536585367</v>
      </c>
    </row>
    <row r="31" spans="1:10" x14ac:dyDescent="0.25">
      <c r="A31" s="12" t="s">
        <v>19</v>
      </c>
      <c r="B31" s="6" t="s">
        <v>41</v>
      </c>
      <c r="C31" s="8">
        <v>1</v>
      </c>
      <c r="D31" s="9">
        <f t="shared" si="0"/>
        <v>4.7393364928909956E-3</v>
      </c>
      <c r="E31" s="8">
        <v>90</v>
      </c>
      <c r="F31" s="9">
        <f t="shared" si="1"/>
        <v>0.42654028436018959</v>
      </c>
      <c r="G31" s="8">
        <v>120</v>
      </c>
      <c r="H31" s="9">
        <f t="shared" si="4"/>
        <v>0.56872037914691942</v>
      </c>
      <c r="I31" s="8">
        <f t="shared" si="2"/>
        <v>211</v>
      </c>
      <c r="J31" s="10">
        <f t="shared" si="3"/>
        <v>2.5639810426540284</v>
      </c>
    </row>
    <row r="32" spans="1:10" x14ac:dyDescent="0.25">
      <c r="A32" s="12" t="s">
        <v>42</v>
      </c>
      <c r="B32" s="6" t="s">
        <v>43</v>
      </c>
      <c r="C32" s="8">
        <v>2</v>
      </c>
      <c r="D32" s="9">
        <f t="shared" si="0"/>
        <v>9.7560975609756097E-3</v>
      </c>
      <c r="E32" s="8">
        <v>103</v>
      </c>
      <c r="F32" s="9">
        <f t="shared" si="1"/>
        <v>0.5024390243902439</v>
      </c>
      <c r="G32" s="8">
        <v>100</v>
      </c>
      <c r="H32" s="9">
        <f t="shared" si="4"/>
        <v>0.48780487804878048</v>
      </c>
      <c r="I32" s="8">
        <f t="shared" si="2"/>
        <v>205</v>
      </c>
      <c r="J32" s="10">
        <f t="shared" si="3"/>
        <v>2.4780487804878049</v>
      </c>
    </row>
    <row r="33" spans="1:10" x14ac:dyDescent="0.25">
      <c r="A33" s="12" t="s">
        <v>19</v>
      </c>
      <c r="B33" s="6" t="s">
        <v>44</v>
      </c>
      <c r="C33" s="8">
        <v>2</v>
      </c>
      <c r="D33" s="9">
        <f t="shared" si="0"/>
        <v>9.7087378640776691E-3</v>
      </c>
      <c r="E33" s="8">
        <v>110</v>
      </c>
      <c r="F33" s="9">
        <f t="shared" si="1"/>
        <v>0.53398058252427183</v>
      </c>
      <c r="G33" s="8">
        <v>94</v>
      </c>
      <c r="H33" s="9">
        <f t="shared" si="4"/>
        <v>0.4563106796116505</v>
      </c>
      <c r="I33" s="8">
        <f t="shared" si="2"/>
        <v>206</v>
      </c>
      <c r="J33" s="10">
        <f t="shared" si="3"/>
        <v>2.4466019417475726</v>
      </c>
    </row>
    <row r="34" spans="1:10" x14ac:dyDescent="0.25">
      <c r="A34" s="12" t="s">
        <v>19</v>
      </c>
      <c r="B34" s="6" t="s">
        <v>45</v>
      </c>
      <c r="C34" s="8">
        <v>2</v>
      </c>
      <c r="D34" s="9">
        <f t="shared" si="0"/>
        <v>9.5693779904306216E-3</v>
      </c>
      <c r="E34" s="8">
        <v>105</v>
      </c>
      <c r="F34" s="9">
        <f t="shared" si="1"/>
        <v>0.50239234449760761</v>
      </c>
      <c r="G34" s="8">
        <v>102</v>
      </c>
      <c r="H34" s="9">
        <f t="shared" si="4"/>
        <v>0.48803827751196172</v>
      </c>
      <c r="I34" s="8">
        <f t="shared" si="2"/>
        <v>209</v>
      </c>
      <c r="J34" s="10">
        <f t="shared" si="3"/>
        <v>2.4784688995215309</v>
      </c>
    </row>
    <row r="35" spans="1:10" x14ac:dyDescent="0.25">
      <c r="A35" s="12" t="s">
        <v>19</v>
      </c>
      <c r="B35" s="6" t="s">
        <v>46</v>
      </c>
      <c r="C35" s="8">
        <v>2</v>
      </c>
      <c r="D35" s="9">
        <f t="shared" si="0"/>
        <v>9.8039215686274508E-3</v>
      </c>
      <c r="E35" s="8">
        <v>103</v>
      </c>
      <c r="F35" s="9">
        <f t="shared" si="1"/>
        <v>0.50490196078431371</v>
      </c>
      <c r="G35" s="8">
        <v>99</v>
      </c>
      <c r="H35" s="9">
        <f t="shared" si="4"/>
        <v>0.48529411764705882</v>
      </c>
      <c r="I35" s="8">
        <f t="shared" si="2"/>
        <v>204</v>
      </c>
      <c r="J35" s="10">
        <f t="shared" si="3"/>
        <v>2.4754901960784315</v>
      </c>
    </row>
    <row r="36" spans="1:10" x14ac:dyDescent="0.25">
      <c r="A36" s="12" t="s">
        <v>19</v>
      </c>
      <c r="B36" s="6" t="s">
        <v>47</v>
      </c>
      <c r="C36" s="8">
        <v>2</v>
      </c>
      <c r="D36" s="9">
        <f t="shared" si="0"/>
        <v>9.7560975609756097E-3</v>
      </c>
      <c r="E36" s="8">
        <v>106</v>
      </c>
      <c r="F36" s="9">
        <f t="shared" si="1"/>
        <v>0.51707317073170733</v>
      </c>
      <c r="G36" s="8">
        <v>97</v>
      </c>
      <c r="H36" s="9">
        <f t="shared" si="4"/>
        <v>0.47317073170731705</v>
      </c>
      <c r="I36" s="8">
        <f t="shared" si="2"/>
        <v>205</v>
      </c>
      <c r="J36" s="10">
        <f t="shared" si="3"/>
        <v>2.4634146341463414</v>
      </c>
    </row>
    <row r="37" spans="1:10" x14ac:dyDescent="0.25">
      <c r="A37" s="12" t="s">
        <v>19</v>
      </c>
      <c r="B37" s="6" t="s">
        <v>48</v>
      </c>
      <c r="C37" s="8">
        <v>2</v>
      </c>
      <c r="D37" s="9">
        <f t="shared" si="0"/>
        <v>9.8039215686274508E-3</v>
      </c>
      <c r="E37" s="8">
        <v>111</v>
      </c>
      <c r="F37" s="9">
        <f t="shared" si="1"/>
        <v>0.54411764705882348</v>
      </c>
      <c r="G37" s="8">
        <v>91</v>
      </c>
      <c r="H37" s="9">
        <f t="shared" si="4"/>
        <v>0.44607843137254904</v>
      </c>
      <c r="I37" s="8">
        <f t="shared" si="2"/>
        <v>204</v>
      </c>
      <c r="J37" s="10">
        <f t="shared" si="3"/>
        <v>2.4362745098039214</v>
      </c>
    </row>
    <row r="38" spans="1:10" x14ac:dyDescent="0.25">
      <c r="A38" s="12" t="s">
        <v>19</v>
      </c>
      <c r="B38" s="6" t="s">
        <v>49</v>
      </c>
      <c r="C38" s="8">
        <v>1</v>
      </c>
      <c r="D38" s="9">
        <f t="shared" si="0"/>
        <v>4.8543689320388345E-3</v>
      </c>
      <c r="E38" s="8">
        <v>114</v>
      </c>
      <c r="F38" s="9">
        <f t="shared" si="1"/>
        <v>0.55339805825242716</v>
      </c>
      <c r="G38" s="8">
        <v>91</v>
      </c>
      <c r="H38" s="9">
        <f t="shared" si="4"/>
        <v>0.44174757281553401</v>
      </c>
      <c r="I38" s="8">
        <f t="shared" si="2"/>
        <v>206</v>
      </c>
      <c r="J38" s="10">
        <f t="shared" si="3"/>
        <v>2.436893203883495</v>
      </c>
    </row>
    <row r="39" spans="1:10" x14ac:dyDescent="0.25">
      <c r="A39" s="12" t="s">
        <v>19</v>
      </c>
      <c r="B39" s="6" t="s">
        <v>50</v>
      </c>
      <c r="C39" s="8">
        <v>2</v>
      </c>
      <c r="D39" s="9">
        <f t="shared" si="0"/>
        <v>9.8039215686274508E-3</v>
      </c>
      <c r="E39" s="8">
        <v>113</v>
      </c>
      <c r="F39" s="9">
        <f t="shared" si="1"/>
        <v>0.55392156862745101</v>
      </c>
      <c r="G39" s="8">
        <v>89</v>
      </c>
      <c r="H39" s="9">
        <f t="shared" si="4"/>
        <v>0.43627450980392157</v>
      </c>
      <c r="I39" s="8">
        <f t="shared" si="2"/>
        <v>204</v>
      </c>
      <c r="J39" s="10">
        <f t="shared" si="3"/>
        <v>2.4264705882352939</v>
      </c>
    </row>
    <row r="40" spans="1:10" x14ac:dyDescent="0.25">
      <c r="A40" s="12" t="s">
        <v>51</v>
      </c>
      <c r="B40" s="6" t="s">
        <v>52</v>
      </c>
      <c r="C40" s="8">
        <v>2</v>
      </c>
      <c r="D40" s="9">
        <f t="shared" si="0"/>
        <v>9.5238095238095247E-3</v>
      </c>
      <c r="E40" s="8">
        <v>103</v>
      </c>
      <c r="F40" s="9">
        <f t="shared" si="1"/>
        <v>0.49047619047619045</v>
      </c>
      <c r="G40" s="8">
        <v>105</v>
      </c>
      <c r="H40" s="9">
        <f t="shared" si="4"/>
        <v>0.5</v>
      </c>
      <c r="I40" s="8">
        <f t="shared" si="2"/>
        <v>210</v>
      </c>
      <c r="J40" s="10">
        <f t="shared" si="3"/>
        <v>2.4904761904761905</v>
      </c>
    </row>
    <row r="41" spans="1:10" x14ac:dyDescent="0.25">
      <c r="A41" s="12" t="s">
        <v>19</v>
      </c>
      <c r="B41" s="6" t="s">
        <v>53</v>
      </c>
      <c r="C41" s="8">
        <v>3</v>
      </c>
      <c r="D41" s="9">
        <f t="shared" si="0"/>
        <v>1.4354066985645933E-2</v>
      </c>
      <c r="E41" s="8">
        <v>104</v>
      </c>
      <c r="F41" s="9">
        <f t="shared" si="1"/>
        <v>0.49760765550239233</v>
      </c>
      <c r="G41" s="8">
        <v>102</v>
      </c>
      <c r="H41" s="9">
        <f t="shared" si="4"/>
        <v>0.48803827751196172</v>
      </c>
      <c r="I41" s="8">
        <f t="shared" si="2"/>
        <v>209</v>
      </c>
      <c r="J41" s="10">
        <f t="shared" si="3"/>
        <v>2.4736842105263159</v>
      </c>
    </row>
    <row r="42" spans="1:10" x14ac:dyDescent="0.25">
      <c r="A42" s="12" t="s">
        <v>19</v>
      </c>
      <c r="B42" s="6" t="s">
        <v>54</v>
      </c>
      <c r="C42" s="8">
        <v>3</v>
      </c>
      <c r="D42" s="9">
        <f t="shared" si="0"/>
        <v>1.4423076923076924E-2</v>
      </c>
      <c r="E42" s="8">
        <v>110</v>
      </c>
      <c r="F42" s="9">
        <f t="shared" si="1"/>
        <v>0.52884615384615385</v>
      </c>
      <c r="G42" s="8">
        <v>95</v>
      </c>
      <c r="H42" s="9">
        <f t="shared" si="4"/>
        <v>0.45673076923076922</v>
      </c>
      <c r="I42" s="8">
        <f t="shared" si="2"/>
        <v>208</v>
      </c>
      <c r="J42" s="10">
        <f t="shared" si="3"/>
        <v>2.4423076923076925</v>
      </c>
    </row>
    <row r="43" spans="1:10" x14ac:dyDescent="0.25">
      <c r="A43" s="12" t="s">
        <v>19</v>
      </c>
      <c r="B43" s="6" t="s">
        <v>55</v>
      </c>
      <c r="C43" s="8">
        <v>1</v>
      </c>
      <c r="D43" s="9">
        <f t="shared" si="0"/>
        <v>4.830917874396135E-3</v>
      </c>
      <c r="E43" s="8">
        <v>108</v>
      </c>
      <c r="F43" s="9">
        <f t="shared" si="1"/>
        <v>0.52173913043478259</v>
      </c>
      <c r="G43" s="8">
        <v>98</v>
      </c>
      <c r="H43" s="9">
        <f t="shared" si="4"/>
        <v>0.47342995169082125</v>
      </c>
      <c r="I43" s="8">
        <f t="shared" si="2"/>
        <v>207</v>
      </c>
      <c r="J43" s="10">
        <f t="shared" si="3"/>
        <v>2.468599033816425</v>
      </c>
    </row>
    <row r="44" spans="1:10" x14ac:dyDescent="0.25">
      <c r="A44" s="12" t="s">
        <v>19</v>
      </c>
      <c r="B44" s="6" t="s">
        <v>56</v>
      </c>
      <c r="C44" s="8">
        <v>2</v>
      </c>
      <c r="D44" s="9">
        <f t="shared" si="0"/>
        <v>9.6153846153846159E-3</v>
      </c>
      <c r="E44" s="8">
        <v>109</v>
      </c>
      <c r="F44" s="9">
        <f t="shared" si="1"/>
        <v>0.52403846153846156</v>
      </c>
      <c r="G44" s="8">
        <v>97</v>
      </c>
      <c r="H44" s="9">
        <f t="shared" si="4"/>
        <v>0.46634615384615385</v>
      </c>
      <c r="I44" s="8">
        <f t="shared" si="2"/>
        <v>208</v>
      </c>
      <c r="J44" s="10">
        <f t="shared" si="3"/>
        <v>2.4567307692307692</v>
      </c>
    </row>
    <row r="45" spans="1:10" x14ac:dyDescent="0.25">
      <c r="A45" s="12" t="s">
        <v>57</v>
      </c>
      <c r="B45" s="6" t="s">
        <v>58</v>
      </c>
      <c r="C45" s="8">
        <v>2</v>
      </c>
      <c r="D45" s="9">
        <f t="shared" si="0"/>
        <v>9.6153846153846159E-3</v>
      </c>
      <c r="E45" s="8">
        <v>83</v>
      </c>
      <c r="F45" s="9">
        <f t="shared" si="1"/>
        <v>0.39903846153846156</v>
      </c>
      <c r="G45" s="8">
        <v>123</v>
      </c>
      <c r="H45" s="9">
        <f t="shared" si="4"/>
        <v>0.59134615384615385</v>
      </c>
      <c r="I45" s="8">
        <f t="shared" si="2"/>
        <v>208</v>
      </c>
      <c r="J45" s="10">
        <f t="shared" si="3"/>
        <v>2.5817307692307692</v>
      </c>
    </row>
    <row r="46" spans="1:10" x14ac:dyDescent="0.25">
      <c r="A46" s="12" t="s">
        <v>19</v>
      </c>
      <c r="B46" s="6" t="s">
        <v>59</v>
      </c>
      <c r="C46" s="8">
        <v>1</v>
      </c>
      <c r="D46" s="9">
        <f t="shared" si="0"/>
        <v>4.8780487804878049E-3</v>
      </c>
      <c r="E46" s="8">
        <v>89</v>
      </c>
      <c r="F46" s="9">
        <f t="shared" si="1"/>
        <v>0.43414634146341463</v>
      </c>
      <c r="G46" s="8">
        <v>115</v>
      </c>
      <c r="H46" s="9">
        <f t="shared" si="4"/>
        <v>0.56097560975609762</v>
      </c>
      <c r="I46" s="8">
        <f t="shared" si="2"/>
        <v>205</v>
      </c>
      <c r="J46" s="10">
        <f t="shared" si="3"/>
        <v>2.5560975609756098</v>
      </c>
    </row>
    <row r="47" spans="1:10" x14ac:dyDescent="0.25">
      <c r="A47" s="12" t="s">
        <v>19</v>
      </c>
      <c r="B47" s="6" t="s">
        <v>60</v>
      </c>
      <c r="C47" s="8">
        <v>1</v>
      </c>
      <c r="D47" s="9">
        <f t="shared" si="0"/>
        <v>4.7846889952153108E-3</v>
      </c>
      <c r="E47" s="8">
        <v>58</v>
      </c>
      <c r="F47" s="9">
        <f t="shared" si="1"/>
        <v>0.27751196172248804</v>
      </c>
      <c r="G47" s="8">
        <v>150</v>
      </c>
      <c r="H47" s="9">
        <f t="shared" si="4"/>
        <v>0.71770334928229662</v>
      </c>
      <c r="I47" s="8">
        <f t="shared" si="2"/>
        <v>209</v>
      </c>
      <c r="J47" s="10">
        <f t="shared" si="3"/>
        <v>2.7129186602870812</v>
      </c>
    </row>
    <row r="48" spans="1:10" x14ac:dyDescent="0.25">
      <c r="A48" s="12" t="s">
        <v>19</v>
      </c>
      <c r="B48" s="6" t="s">
        <v>61</v>
      </c>
      <c r="C48" s="8">
        <v>1</v>
      </c>
      <c r="D48" s="9">
        <f t="shared" si="0"/>
        <v>4.8543689320388345E-3</v>
      </c>
      <c r="E48" s="8">
        <v>90</v>
      </c>
      <c r="F48" s="9">
        <f t="shared" si="1"/>
        <v>0.43689320388349512</v>
      </c>
      <c r="G48" s="8">
        <v>115</v>
      </c>
      <c r="H48" s="9">
        <f t="shared" si="4"/>
        <v>0.55825242718446599</v>
      </c>
      <c r="I48" s="8">
        <f t="shared" si="2"/>
        <v>206</v>
      </c>
      <c r="J48" s="10">
        <f t="shared" si="3"/>
        <v>2.5533980582524274</v>
      </c>
    </row>
    <row r="49" spans="1:10" x14ac:dyDescent="0.25">
      <c r="A49" s="12" t="s">
        <v>19</v>
      </c>
      <c r="B49" s="6" t="s">
        <v>62</v>
      </c>
      <c r="C49" s="8">
        <v>1</v>
      </c>
      <c r="D49" s="9">
        <f t="shared" si="0"/>
        <v>4.9019607843137254E-3</v>
      </c>
      <c r="E49" s="8">
        <v>76</v>
      </c>
      <c r="F49" s="9">
        <f t="shared" si="1"/>
        <v>0.37254901960784315</v>
      </c>
      <c r="G49" s="8">
        <v>127</v>
      </c>
      <c r="H49" s="9">
        <f t="shared" si="4"/>
        <v>0.62254901960784315</v>
      </c>
      <c r="I49" s="8">
        <f t="shared" si="2"/>
        <v>204</v>
      </c>
      <c r="J49" s="10">
        <f t="shared" si="3"/>
        <v>2.6176470588235294</v>
      </c>
    </row>
    <row r="50" spans="1:10" x14ac:dyDescent="0.25">
      <c r="A50" s="12" t="s">
        <v>19</v>
      </c>
      <c r="B50" s="6" t="s">
        <v>63</v>
      </c>
      <c r="C50" s="8">
        <v>1</v>
      </c>
      <c r="D50" s="9">
        <f t="shared" si="0"/>
        <v>5.235602094240838E-3</v>
      </c>
      <c r="E50" s="8">
        <v>71</v>
      </c>
      <c r="F50" s="9">
        <f t="shared" si="1"/>
        <v>0.37172774869109948</v>
      </c>
      <c r="G50" s="8">
        <v>119</v>
      </c>
      <c r="H50" s="9">
        <f t="shared" si="4"/>
        <v>0.62303664921465973</v>
      </c>
      <c r="I50" s="8">
        <f t="shared" si="2"/>
        <v>191</v>
      </c>
      <c r="J50" s="10">
        <f t="shared" si="3"/>
        <v>2.6178010471204187</v>
      </c>
    </row>
    <row r="51" spans="1:10" x14ac:dyDescent="0.25">
      <c r="A51" s="12" t="s">
        <v>19</v>
      </c>
      <c r="B51" s="6" t="s">
        <v>64</v>
      </c>
      <c r="C51" s="8">
        <v>1</v>
      </c>
      <c r="D51" s="9">
        <f t="shared" si="0"/>
        <v>5.1813471502590676E-3</v>
      </c>
      <c r="E51" s="8">
        <v>59</v>
      </c>
      <c r="F51" s="9">
        <f t="shared" si="1"/>
        <v>0.30569948186528495</v>
      </c>
      <c r="G51" s="8">
        <v>133</v>
      </c>
      <c r="H51" s="9">
        <f t="shared" si="4"/>
        <v>0.68911917098445596</v>
      </c>
      <c r="I51" s="8">
        <f t="shared" si="2"/>
        <v>193</v>
      </c>
      <c r="J51" s="10">
        <f t="shared" si="3"/>
        <v>2.6839378238341971</v>
      </c>
    </row>
    <row r="52" spans="1:10" x14ac:dyDescent="0.25">
      <c r="A52" s="12" t="s">
        <v>19</v>
      </c>
      <c r="B52" s="6" t="s">
        <v>65</v>
      </c>
      <c r="C52" s="8">
        <v>1</v>
      </c>
      <c r="D52" s="9">
        <f t="shared" si="0"/>
        <v>5.1282051282051282E-3</v>
      </c>
      <c r="E52" s="8">
        <v>75</v>
      </c>
      <c r="F52" s="9">
        <f t="shared" si="1"/>
        <v>0.38461538461538464</v>
      </c>
      <c r="G52" s="8">
        <v>119</v>
      </c>
      <c r="H52" s="9">
        <f t="shared" si="4"/>
        <v>0.61025641025641031</v>
      </c>
      <c r="I52" s="8">
        <f t="shared" si="2"/>
        <v>195</v>
      </c>
      <c r="J52" s="10">
        <f t="shared" si="3"/>
        <v>2.6051282051282052</v>
      </c>
    </row>
    <row r="53" spans="1:10" x14ac:dyDescent="0.25">
      <c r="J53" s="5"/>
    </row>
  </sheetData>
  <mergeCells count="11">
    <mergeCell ref="A20:B20"/>
    <mergeCell ref="C20:J20"/>
    <mergeCell ref="A21:B21"/>
    <mergeCell ref="C21:D21"/>
    <mergeCell ref="E21:F21"/>
    <mergeCell ref="G21:H21"/>
    <mergeCell ref="A23:A26"/>
    <mergeCell ref="A27:A31"/>
    <mergeCell ref="A32:A39"/>
    <mergeCell ref="A40:A44"/>
    <mergeCell ref="A45:A5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DCED3DC73844499DE8BB4850EFB6DE" ma:contentTypeVersion="8" ma:contentTypeDescription="Create a new document." ma:contentTypeScope="" ma:versionID="855db3076aab763fb919cec49989d426">
  <xsd:schema xmlns:xsd="http://www.w3.org/2001/XMLSchema" xmlns:xs="http://www.w3.org/2001/XMLSchema" xmlns:p="http://schemas.microsoft.com/office/2006/metadata/properties" xmlns:ns2="4e475e96-39e2-4fab-a107-b369e84b5983" xmlns:ns3="a8ad2959-8b84-45f0-95f1-0ad2ee70623e" targetNamespace="http://schemas.microsoft.com/office/2006/metadata/properties" ma:root="true" ma:fieldsID="62752a5e120f36b947ced5d8c99d9fe1" ns2:_="" ns3:_="">
    <xsd:import namespace="4e475e96-39e2-4fab-a107-b369e84b5983"/>
    <xsd:import namespace="a8ad2959-8b84-45f0-95f1-0ad2ee7062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75e96-39e2-4fab-a107-b369e84b598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ad2959-8b84-45f0-95f1-0ad2ee70623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CABD61-4609-467D-B6AF-976AA72266F4}">
  <ds:schemaRefs>
    <ds:schemaRef ds:uri="http://schemas.microsoft.com/sharepoint/v3/contenttype/forms"/>
  </ds:schemaRefs>
</ds:datastoreItem>
</file>

<file path=customXml/itemProps2.xml><?xml version="1.0" encoding="utf-8"?>
<ds:datastoreItem xmlns:ds="http://schemas.openxmlformats.org/officeDocument/2006/customXml" ds:itemID="{BF7B61B6-E0D8-4417-8711-CCEA8DCB7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75e96-39e2-4fab-a107-b369e84b5983"/>
    <ds:schemaRef ds:uri="a8ad2959-8b84-45f0-95f1-0ad2ee706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7B4A3-BB18-42A3-B16B-EDBE082E7889}">
  <ds:schemaRefs>
    <ds:schemaRef ds:uri="http://schemas.microsoft.com/office/2006/metadata/properties"/>
    <ds:schemaRef ds:uri="http://www.w3.org/XML/1998/namespace"/>
    <ds:schemaRef ds:uri="a8ad2959-8b84-45f0-95f1-0ad2ee70623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4e475e96-39e2-4fab-a107-b369e84b598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COE18-21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Timothy D. Lewis</cp:lastModifiedBy>
  <cp:revision/>
  <dcterms:created xsi:type="dcterms:W3CDTF">2021-12-06T20:32:12Z</dcterms:created>
  <dcterms:modified xsi:type="dcterms:W3CDTF">2022-08-29T17:08:26Z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0x01010019DCED3DC73844499DE8BB4850EFB6DE</vt:lpwstr>
  </property>
</Properties>
</file>